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50" windowHeight="11040" activeTab="0"/>
  </bookViews>
  <sheets>
    <sheet name="Marathon" sheetId="1" r:id="rId1"/>
    <sheet name="Ironmann" sheetId="2" r:id="rId2"/>
  </sheets>
  <definedNames/>
  <calcPr fullCalcOnLoad="1"/>
</workbook>
</file>

<file path=xl/sharedStrings.xml><?xml version="1.0" encoding="utf-8"?>
<sst xmlns="http://schemas.openxmlformats.org/spreadsheetml/2006/main" count="386" uniqueCount="153">
  <si>
    <t xml:space="preserve">Name </t>
  </si>
  <si>
    <t>Vorname</t>
  </si>
  <si>
    <t>Anzahl Marathon</t>
  </si>
  <si>
    <t>Bestzeit</t>
  </si>
  <si>
    <t>Bößl</t>
  </si>
  <si>
    <t>Gaby</t>
  </si>
  <si>
    <t>Ludwig</t>
  </si>
  <si>
    <t>Danzer</t>
  </si>
  <si>
    <t>Reinhold</t>
  </si>
  <si>
    <t xml:space="preserve">Danzer </t>
  </si>
  <si>
    <t>Wolfgang</t>
  </si>
  <si>
    <t>Grillenbeck</t>
  </si>
  <si>
    <t>Heinisch</t>
  </si>
  <si>
    <t>Olaf</t>
  </si>
  <si>
    <t>Leipold</t>
  </si>
  <si>
    <t>Reinhard</t>
  </si>
  <si>
    <t xml:space="preserve">Kohnert </t>
  </si>
  <si>
    <t>Christine</t>
  </si>
  <si>
    <t>Oguntke</t>
  </si>
  <si>
    <t>Dieter</t>
  </si>
  <si>
    <t>Reiss</t>
  </si>
  <si>
    <t>Max</t>
  </si>
  <si>
    <t>Schwendner</t>
  </si>
  <si>
    <t>Lothar</t>
  </si>
  <si>
    <t>Stock</t>
  </si>
  <si>
    <t>Gerhard</t>
  </si>
  <si>
    <t>Berlin</t>
  </si>
  <si>
    <t xml:space="preserve">Bestzeit Jahr </t>
  </si>
  <si>
    <t xml:space="preserve">Bestzeit wo </t>
  </si>
  <si>
    <t xml:space="preserve">Fuchs </t>
  </si>
  <si>
    <t>Franz</t>
  </si>
  <si>
    <t xml:space="preserve">Kleber </t>
  </si>
  <si>
    <t>Manfred</t>
  </si>
  <si>
    <t xml:space="preserve">Fischer </t>
  </si>
  <si>
    <t>Martin</t>
  </si>
  <si>
    <t>Probst</t>
  </si>
  <si>
    <t>Albrecht</t>
  </si>
  <si>
    <t>Schröder</t>
  </si>
  <si>
    <t>Frank</t>
  </si>
  <si>
    <t>Regensburg</t>
  </si>
  <si>
    <t>Lorenz</t>
  </si>
  <si>
    <t>Karl</t>
  </si>
  <si>
    <t>Ott</t>
  </si>
  <si>
    <t>Thomas</t>
  </si>
  <si>
    <t>Dietrich</t>
  </si>
  <si>
    <t>München</t>
  </si>
  <si>
    <t>Köln</t>
  </si>
  <si>
    <t>Platz</t>
  </si>
  <si>
    <t>Helmut</t>
  </si>
  <si>
    <t>Schmelcher</t>
  </si>
  <si>
    <t>Siegfried</t>
  </si>
  <si>
    <t>Biersack</t>
  </si>
  <si>
    <t>Robert</t>
  </si>
  <si>
    <t>Hamburg</t>
  </si>
  <si>
    <t>Fichtelgebirge</t>
  </si>
  <si>
    <t>Geburts-datum</t>
  </si>
  <si>
    <t>Friedrich</t>
  </si>
  <si>
    <t>Heiko</t>
  </si>
  <si>
    <t xml:space="preserve">Bad Füssing </t>
  </si>
  <si>
    <t>Hausner</t>
  </si>
  <si>
    <t>Michaela</t>
  </si>
  <si>
    <t>Kraus</t>
  </si>
  <si>
    <t>Christian</t>
  </si>
  <si>
    <t>Trummer</t>
  </si>
  <si>
    <t>Stefan</t>
  </si>
  <si>
    <t>04:2x</t>
  </si>
  <si>
    <t>x</t>
  </si>
  <si>
    <t>Wiesent</t>
  </si>
  <si>
    <t>Wien</t>
  </si>
  <si>
    <t>Weiden</t>
  </si>
  <si>
    <t>Proesl</t>
  </si>
  <si>
    <t>Susanne</t>
  </si>
  <si>
    <t>xx.xx.1974</t>
  </si>
  <si>
    <t xml:space="preserve">AK </t>
  </si>
  <si>
    <t>Gjahr Formel</t>
  </si>
  <si>
    <t>AK Formel</t>
  </si>
  <si>
    <t>Geschlecht 
Eingabe</t>
  </si>
  <si>
    <t>M</t>
  </si>
  <si>
    <t>W</t>
  </si>
  <si>
    <t>Damen</t>
  </si>
  <si>
    <t>Mayer</t>
  </si>
  <si>
    <t>Doris</t>
  </si>
  <si>
    <t>Heute:</t>
  </si>
  <si>
    <t>Frankfurt</t>
  </si>
  <si>
    <t>Summe</t>
  </si>
  <si>
    <t xml:space="preserve"> 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</si>
  <si>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</si>
  <si>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</si>
  <si>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</si>
  <si>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</si>
  <si>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</si>
  <si>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</si>
  <si>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</si>
  <si>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</si>
  <si>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Lohner 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</si>
  <si>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</si>
  <si>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</si>
  <si>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</si>
  <si>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</si>
  <si>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</si>
  <si>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</si>
  <si>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</si>
  <si>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</si>
  <si>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</si>
  <si>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</si>
  <si>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</si>
  <si>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</si>
  <si>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</si>
  <si>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</si>
  <si>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</si>
  <si>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</si>
  <si>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</si>
  <si>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</si>
  <si>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</si>
  <si>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</si>
  <si>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</si>
  <si>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</si>
  <si>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</si>
  <si>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Ritter</t>
  </si>
  <si>
    <t>Alfred</t>
  </si>
  <si>
    <t>32.</t>
  </si>
  <si>
    <t>Hümmer</t>
  </si>
  <si>
    <t>Markus</t>
  </si>
  <si>
    <t>?</t>
  </si>
  <si>
    <t>Lohner</t>
  </si>
  <si>
    <t>Tanja</t>
  </si>
  <si>
    <t>33.</t>
  </si>
  <si>
    <t>Palecki</t>
  </si>
  <si>
    <t>Daniel</t>
  </si>
  <si>
    <t>M30</t>
  </si>
  <si>
    <t>xx.xx.1985</t>
  </si>
  <si>
    <t>34.</t>
  </si>
  <si>
    <t>Ironmänner, Stand Februar 2013</t>
  </si>
  <si>
    <t>Lf.Nr</t>
  </si>
  <si>
    <t>3,8 km Schwimmen</t>
  </si>
  <si>
    <t>180 km Schwimmen</t>
  </si>
  <si>
    <t>42 km Laufen</t>
  </si>
  <si>
    <t>Persönliche beste Splitzeiten über alle Ironmänner</t>
  </si>
  <si>
    <t>Karin</t>
  </si>
  <si>
    <t>Hurt</t>
  </si>
  <si>
    <t>Heidi</t>
  </si>
  <si>
    <t>Wittmann</t>
  </si>
  <si>
    <t>Weiden-Amberg</t>
  </si>
  <si>
    <t xml:space="preserve">7. </t>
  </si>
  <si>
    <t>Marathon Bestenliste, gesamt, Stand Januar_2015</t>
  </si>
  <si>
    <t>Gesamt</t>
  </si>
  <si>
    <t>Schwemmer</t>
  </si>
  <si>
    <t>Matthias</t>
  </si>
  <si>
    <t>xx.xx.1983</t>
  </si>
  <si>
    <t>Münster</t>
  </si>
  <si>
    <t>35.</t>
  </si>
  <si>
    <t>36.</t>
  </si>
  <si>
    <t>37.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</si>
</sst>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yy"/>
    <numFmt numFmtId="173" formatCode="mmm\ yyyy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169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17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20" fontId="0" fillId="33" borderId="10" xfId="0" applyNumberFormat="1" applyFill="1" applyBorder="1" applyAlignment="1">
      <alignment/>
    </xf>
    <xf numFmtId="0" fontId="0" fillId="34" borderId="11" xfId="0" applyFill="1" applyBorder="1" applyAlignment="1">
      <alignment wrapText="1"/>
    </xf>
    <xf numFmtId="0" fontId="0" fillId="33" borderId="10" xfId="0" applyFill="1" applyBorder="1" applyAlignment="1">
      <alignment horizontal="right"/>
    </xf>
    <xf numFmtId="0" fontId="0" fillId="0" borderId="0" xfId="0" applyAlignment="1">
      <alignment horizontal="left"/>
    </xf>
    <xf numFmtId="0" fontId="0" fillId="35" borderId="11" xfId="0" applyFill="1" applyBorder="1" applyAlignment="1">
      <alignment horizontal="left" wrapText="1"/>
    </xf>
    <xf numFmtId="0" fontId="0" fillId="36" borderId="11" xfId="0" applyFill="1" applyBorder="1" applyAlignment="1">
      <alignment horizontal="left" wrapText="1"/>
    </xf>
    <xf numFmtId="14" fontId="0" fillId="37" borderId="10" xfId="0" applyNumberFormat="1" applyFill="1" applyBorder="1" applyAlignment="1">
      <alignment horizontal="left"/>
    </xf>
    <xf numFmtId="14" fontId="0" fillId="33" borderId="10" xfId="0" applyNumberFormat="1" applyFill="1" applyBorder="1" applyAlignment="1">
      <alignment horizontal="left"/>
    </xf>
    <xf numFmtId="1" fontId="0" fillId="35" borderId="10" xfId="0" applyNumberFormat="1" applyFill="1" applyBorder="1" applyAlignment="1">
      <alignment horizontal="left"/>
    </xf>
    <xf numFmtId="172" fontId="0" fillId="35" borderId="10" xfId="0" applyNumberFormat="1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14" fontId="0" fillId="0" borderId="0" xfId="0" applyNumberFormat="1" applyAlignment="1">
      <alignment horizontal="left"/>
    </xf>
    <xf numFmtId="0" fontId="0" fillId="33" borderId="12" xfId="0" applyFill="1" applyBorder="1" applyAlignment="1">
      <alignment/>
    </xf>
    <xf numFmtId="0" fontId="0" fillId="38" borderId="0" xfId="0" applyFill="1" applyAlignment="1">
      <alignment/>
    </xf>
    <xf numFmtId="0" fontId="0" fillId="34" borderId="12" xfId="0" applyFill="1" applyBorder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PageLayoutView="0" workbookViewId="0" topLeftCell="A10">
      <selection activeCell="J15" sqref="J15"/>
    </sheetView>
  </sheetViews>
  <sheetFormatPr defaultColWidth="11.421875" defaultRowHeight="12.75"/>
  <cols>
    <col min="1" max="1" width="3.57421875" style="0" customWidth="1"/>
    <col min="2" max="2" width="12.421875" style="0" customWidth="1"/>
    <col min="3" max="3" width="9.7109375" style="0" customWidth="1"/>
    <col min="4" max="4" width="5.7109375" style="6" customWidth="1"/>
    <col min="5" max="5" width="7.8515625" style="6" customWidth="1"/>
    <col min="6" max="6" width="10.140625" style="0" customWidth="1"/>
    <col min="7" max="8" width="6.8515625" style="6" hidden="1" customWidth="1"/>
    <col min="9" max="9" width="9.140625" style="6" hidden="1" customWidth="1"/>
    <col min="10" max="10" width="6.7109375" style="0" customWidth="1"/>
    <col min="11" max="11" width="7.8515625" style="0" customWidth="1"/>
    <col min="12" max="12" width="7.7109375" style="0" customWidth="1"/>
    <col min="13" max="13" width="16.8515625" style="0" customWidth="1"/>
  </cols>
  <sheetData>
    <row r="1" spans="1:10" ht="12.75">
      <c r="A1" t="s">
        <v>144</v>
      </c>
      <c r="G1" s="6" t="s">
        <v>82</v>
      </c>
      <c r="H1" s="14">
        <f ca="1">TODAY()</f>
        <v>42036</v>
      </c>
      <c r="I1" s="6" t="str">
        <f>TEXT(H1,"JJJJ")</f>
        <v>2015</v>
      </c>
      <c r="J1" t="s">
        <v>85</v>
      </c>
    </row>
    <row r="2" spans="1:2" ht="11.25" customHeight="1">
      <c r="A2" s="16" t="s">
        <v>79</v>
      </c>
      <c r="B2" s="16"/>
    </row>
    <row r="3" spans="1:13" ht="25.5">
      <c r="A3" s="4" t="s">
        <v>47</v>
      </c>
      <c r="B3" s="4" t="s">
        <v>0</v>
      </c>
      <c r="C3" s="4" t="s">
        <v>1</v>
      </c>
      <c r="D3" s="13" t="s">
        <v>76</v>
      </c>
      <c r="E3" s="7" t="s">
        <v>73</v>
      </c>
      <c r="F3" s="4" t="s">
        <v>55</v>
      </c>
      <c r="G3" s="7" t="s">
        <v>74</v>
      </c>
      <c r="H3" s="8">
        <v>2007</v>
      </c>
      <c r="I3" s="7" t="s">
        <v>75</v>
      </c>
      <c r="J3" s="13" t="s">
        <v>2</v>
      </c>
      <c r="K3" s="4" t="s">
        <v>3</v>
      </c>
      <c r="L3" s="4" t="s">
        <v>27</v>
      </c>
      <c r="M3" s="4" t="s">
        <v>28</v>
      </c>
    </row>
    <row r="4" spans="1:13" ht="12.75">
      <c r="A4" s="1" t="s">
        <v>86</v>
      </c>
      <c r="B4" s="1" t="s">
        <v>59</v>
      </c>
      <c r="C4" s="1" t="s">
        <v>60</v>
      </c>
      <c r="D4" s="10" t="s">
        <v>78</v>
      </c>
      <c r="E4" s="9" t="str">
        <f aca="true" t="shared" si="0" ref="E4:E10">CONCATENATE(D4,I4)</f>
        <v>W40</v>
      </c>
      <c r="F4" s="2">
        <v>26280</v>
      </c>
      <c r="G4" s="11" t="str">
        <f>TEXT(F4,"JJJJ")</f>
        <v>1971</v>
      </c>
      <c r="H4" s="11">
        <f aca="true" t="shared" si="1" ref="H4:H10">H$13-G4</f>
        <v>44</v>
      </c>
      <c r="I4" s="12" t="str">
        <f aca="true" t="shared" si="2" ref="I4:I10">IF(AND(H4&gt;=50,H4&lt;55),"50",IF(AND(H4&gt;=45,H4&lt;50),"45",IF(AND(H4&gt;=40,H4&lt;45),"40",IF(AND(H4&gt;=35,H4&lt;40),"35",IF(AND(H4&gt;=30,H4&lt;35),"30",IF(AND(H4&gt;=25,H4&lt;30),"25",IF(AND(H4&gt;=20,H4&lt;25),"20","")))))))&amp;IF(AND(H4&gt;="17",H4&lt;20),"18",)&amp;IF(AND(H4&gt;=65,H4&lt;70),"65",)&amp;IF(AND(H4&gt;=60,H4&lt;65),"60",)&amp;IF(AND(H4&gt;=55,H4&lt;60),"55",)&amp;IF(AND(H4&gt;=17,H4&lt;20),"18",)</f>
        <v>40</v>
      </c>
      <c r="J4" s="1">
        <v>2</v>
      </c>
      <c r="K4" s="3">
        <v>0.14583333333333334</v>
      </c>
      <c r="L4" s="1">
        <v>2006</v>
      </c>
      <c r="M4" s="1" t="s">
        <v>45</v>
      </c>
    </row>
    <row r="5" spans="1:13" ht="12.75">
      <c r="A5" s="1" t="s">
        <v>87</v>
      </c>
      <c r="B5" s="1" t="s">
        <v>16</v>
      </c>
      <c r="C5" s="1" t="s">
        <v>17</v>
      </c>
      <c r="D5" s="10" t="s">
        <v>78</v>
      </c>
      <c r="E5" s="9" t="str">
        <f t="shared" si="0"/>
        <v>W45</v>
      </c>
      <c r="F5" s="2">
        <v>25031</v>
      </c>
      <c r="G5" s="11" t="str">
        <f>TEXT(F5,"JJJJ")</f>
        <v>1968</v>
      </c>
      <c r="H5" s="11">
        <f t="shared" si="1"/>
        <v>47</v>
      </c>
      <c r="I5" s="12" t="str">
        <f t="shared" si="2"/>
        <v>45</v>
      </c>
      <c r="J5" s="1">
        <v>7</v>
      </c>
      <c r="K5" s="3">
        <v>0.14930555555555555</v>
      </c>
      <c r="L5" s="1">
        <v>2007</v>
      </c>
      <c r="M5" s="1" t="s">
        <v>53</v>
      </c>
    </row>
    <row r="6" spans="1:13" ht="12.75">
      <c r="A6" s="1" t="s">
        <v>88</v>
      </c>
      <c r="B6" s="1" t="s">
        <v>124</v>
      </c>
      <c r="C6" s="1" t="s">
        <v>125</v>
      </c>
      <c r="D6" s="10" t="s">
        <v>78</v>
      </c>
      <c r="E6" s="9" t="str">
        <f>CONCATENATE(D6,I6)</f>
        <v>W35</v>
      </c>
      <c r="F6" s="2">
        <v>27893</v>
      </c>
      <c r="G6" s="11" t="str">
        <f>TEXT(F6,"JJJJ")</f>
        <v>1976</v>
      </c>
      <c r="H6" s="11">
        <f t="shared" si="1"/>
        <v>39</v>
      </c>
      <c r="I6" s="12" t="str">
        <f>IF(AND(H6&gt;=50,H6&lt;55),"50",IF(AND(H6&gt;=45,H6&lt;50),"45",IF(AND(H6&gt;=40,H6&lt;45),"40",IF(AND(H6&gt;=35,H6&lt;40),"35",IF(AND(H6&gt;=30,H6&lt;35),"30",IF(AND(H6&gt;=25,H6&lt;30),"25",IF(AND(H6&gt;=20,H6&lt;25),"20","")))))))&amp;IF(AND(H6&gt;="17",H6&lt;20),"18",)&amp;IF(AND(H6&gt;=65,H6&lt;70),"65",)&amp;IF(AND(H6&gt;=60,H6&lt;65),"60",)&amp;IF(AND(H6&gt;=55,H6&lt;60),"55",)&amp;IF(AND(H6&gt;=17,H6&lt;20),"18",)</f>
        <v>35</v>
      </c>
      <c r="J6" s="1">
        <v>5</v>
      </c>
      <c r="K6" s="3">
        <v>0.15</v>
      </c>
      <c r="L6" s="1">
        <v>2013</v>
      </c>
      <c r="M6" s="1" t="s">
        <v>142</v>
      </c>
    </row>
    <row r="7" spans="1:13" ht="12.75">
      <c r="A7" s="1" t="s">
        <v>89</v>
      </c>
      <c r="B7" s="1" t="s">
        <v>70</v>
      </c>
      <c r="C7" s="1" t="s">
        <v>71</v>
      </c>
      <c r="D7" s="10" t="s">
        <v>78</v>
      </c>
      <c r="E7" s="9" t="str">
        <f t="shared" si="0"/>
        <v>W40</v>
      </c>
      <c r="F7" s="2" t="s">
        <v>72</v>
      </c>
      <c r="G7" s="11">
        <v>1974</v>
      </c>
      <c r="H7" s="11">
        <f t="shared" si="1"/>
        <v>41</v>
      </c>
      <c r="I7" s="12" t="str">
        <f t="shared" si="2"/>
        <v>40</v>
      </c>
      <c r="J7" s="1"/>
      <c r="K7" s="3">
        <v>0.15416666666666667</v>
      </c>
      <c r="L7" s="1">
        <v>2007</v>
      </c>
      <c r="M7" s="1" t="s">
        <v>68</v>
      </c>
    </row>
    <row r="8" spans="1:14" ht="12.75">
      <c r="A8" s="1" t="s">
        <v>90</v>
      </c>
      <c r="B8" s="1" t="s">
        <v>4</v>
      </c>
      <c r="C8" s="1" t="s">
        <v>5</v>
      </c>
      <c r="D8" s="10" t="s">
        <v>78</v>
      </c>
      <c r="E8" s="9" t="str">
        <f t="shared" si="0"/>
        <v>W50</v>
      </c>
      <c r="F8" s="2">
        <v>23161</v>
      </c>
      <c r="G8" s="11" t="str">
        <f>TEXT(F8,"JJJJ")</f>
        <v>1963</v>
      </c>
      <c r="H8" s="11">
        <f t="shared" si="1"/>
        <v>52</v>
      </c>
      <c r="I8" s="12" t="str">
        <f t="shared" si="2"/>
        <v>50</v>
      </c>
      <c r="J8" s="1">
        <v>5</v>
      </c>
      <c r="K8" s="3">
        <v>0.16041666666666668</v>
      </c>
      <c r="L8" s="1">
        <v>2006</v>
      </c>
      <c r="M8" s="1" t="s">
        <v>45</v>
      </c>
      <c r="N8" t="s">
        <v>85</v>
      </c>
    </row>
    <row r="9" spans="1:13" ht="12.75">
      <c r="A9" s="1" t="s">
        <v>91</v>
      </c>
      <c r="B9" s="1" t="s">
        <v>80</v>
      </c>
      <c r="C9" s="1" t="s">
        <v>81</v>
      </c>
      <c r="D9" s="10" t="s">
        <v>78</v>
      </c>
      <c r="E9" s="9" t="str">
        <f t="shared" si="0"/>
        <v>W45</v>
      </c>
      <c r="F9" s="2">
        <v>25479</v>
      </c>
      <c r="G9" s="11" t="str">
        <f>TEXT(F9,"JJJJ")</f>
        <v>1969</v>
      </c>
      <c r="H9" s="11">
        <f t="shared" si="1"/>
        <v>46</v>
      </c>
      <c r="I9" s="12" t="str">
        <f t="shared" si="2"/>
        <v>45</v>
      </c>
      <c r="J9" s="1">
        <v>5</v>
      </c>
      <c r="K9" s="3">
        <v>0.1625</v>
      </c>
      <c r="L9" s="1">
        <v>2008</v>
      </c>
      <c r="M9" s="1" t="s">
        <v>83</v>
      </c>
    </row>
    <row r="10" spans="1:13" ht="12.75">
      <c r="A10" s="1" t="s">
        <v>143</v>
      </c>
      <c r="B10" s="1" t="s">
        <v>118</v>
      </c>
      <c r="C10" s="1" t="s">
        <v>81</v>
      </c>
      <c r="D10" s="10" t="s">
        <v>78</v>
      </c>
      <c r="E10" s="9" t="str">
        <f t="shared" si="0"/>
        <v>W50</v>
      </c>
      <c r="F10" s="2">
        <v>23319</v>
      </c>
      <c r="G10" s="11" t="str">
        <f>TEXT(F10,"JJJJ")</f>
        <v>1963</v>
      </c>
      <c r="H10" s="11">
        <f t="shared" si="1"/>
        <v>52</v>
      </c>
      <c r="I10" s="12" t="str">
        <f t="shared" si="2"/>
        <v>50</v>
      </c>
      <c r="J10" s="1">
        <v>2</v>
      </c>
      <c r="K10" s="3">
        <v>0.16874999999999998</v>
      </c>
      <c r="L10" s="1">
        <v>2014</v>
      </c>
      <c r="M10" s="1" t="s">
        <v>45</v>
      </c>
    </row>
    <row r="11" spans="2:10" ht="12.75">
      <c r="B11" s="15" t="s">
        <v>84</v>
      </c>
      <c r="J11">
        <f>SUM(J4:J10)</f>
        <v>26</v>
      </c>
    </row>
    <row r="12" spans="1:2" ht="12.75">
      <c r="A12" s="16" t="s">
        <v>145</v>
      </c>
      <c r="B12" s="16"/>
    </row>
    <row r="13" spans="1:13" ht="28.5" customHeight="1">
      <c r="A13" s="4" t="s">
        <v>47</v>
      </c>
      <c r="B13" s="4" t="s">
        <v>0</v>
      </c>
      <c r="C13" s="4" t="s">
        <v>1</v>
      </c>
      <c r="D13" s="13" t="s">
        <v>76</v>
      </c>
      <c r="E13" s="7" t="s">
        <v>73</v>
      </c>
      <c r="F13" s="4" t="s">
        <v>55</v>
      </c>
      <c r="G13" s="7" t="s">
        <v>74</v>
      </c>
      <c r="H13" s="8" t="str">
        <f>TEXT(H1,"JJJJ")</f>
        <v>2015</v>
      </c>
      <c r="I13" s="7" t="s">
        <v>75</v>
      </c>
      <c r="J13" s="13" t="s">
        <v>2</v>
      </c>
      <c r="K13" s="4" t="s">
        <v>3</v>
      </c>
      <c r="L13" s="4" t="s">
        <v>27</v>
      </c>
      <c r="M13" s="4" t="s">
        <v>28</v>
      </c>
    </row>
    <row r="14" spans="1:13" ht="12.75">
      <c r="A14" s="1" t="s">
        <v>86</v>
      </c>
      <c r="B14" s="1" t="s">
        <v>31</v>
      </c>
      <c r="C14" s="1" t="s">
        <v>32</v>
      </c>
      <c r="D14" s="10" t="s">
        <v>77</v>
      </c>
      <c r="E14" s="9" t="str">
        <f aca="true" t="shared" si="3" ref="E14:E50">CONCATENATE(D14,I14)</f>
        <v>M50</v>
      </c>
      <c r="F14" s="2">
        <v>22648</v>
      </c>
      <c r="G14" s="11" t="str">
        <f aca="true" t="shared" si="4" ref="G14:G35">TEXT(F14,"JJJJ")</f>
        <v>1962</v>
      </c>
      <c r="H14" s="11">
        <f aca="true" t="shared" si="5" ref="H14:H50">H$13-G14</f>
        <v>53</v>
      </c>
      <c r="I14" s="12" t="str">
        <f aca="true" t="shared" si="6" ref="I14:I50">IF(AND(H14&gt;=50,H14&lt;55),"50",IF(AND(H14&gt;=45,H14&lt;50),"45",IF(AND(H14&gt;=40,H14&lt;45),"40",IF(AND(H14&gt;=35,H14&lt;40),"35",IF(AND(H14&gt;=30,H14&lt;35),"30",IF(AND(H14&gt;=25,H14&lt;30),"25",IF(AND(H14&gt;=20,H14&lt;25),"20","")))))))&amp;IF(AND(H14&gt;="17",H14&lt;20),"18",)&amp;IF(AND(H14&gt;=65,H14&lt;70),"65",)&amp;IF(AND(H14&gt;=60,H14&lt;65),"60",)&amp;IF(AND(H14&gt;=55,H14&lt;60),"55",)&amp;IF(AND(H14&gt;=17,H14&lt;20),"18",)</f>
        <v>50</v>
      </c>
      <c r="J14" s="1">
        <v>8</v>
      </c>
      <c r="K14" s="3">
        <v>0.10972222222222222</v>
      </c>
      <c r="L14" s="1">
        <v>2007</v>
      </c>
      <c r="M14" s="1" t="s">
        <v>45</v>
      </c>
    </row>
    <row r="15" spans="1:14" ht="12.75">
      <c r="A15" s="1" t="s">
        <v>87</v>
      </c>
      <c r="B15" s="1" t="s">
        <v>94</v>
      </c>
      <c r="C15" s="1" t="s">
        <v>43</v>
      </c>
      <c r="D15" s="10" t="s">
        <v>77</v>
      </c>
      <c r="E15" s="9" t="str">
        <f t="shared" si="3"/>
        <v>M45</v>
      </c>
      <c r="F15" s="2">
        <v>25882</v>
      </c>
      <c r="G15" s="11" t="str">
        <f t="shared" si="4"/>
        <v>1970</v>
      </c>
      <c r="H15" s="11">
        <f t="shared" si="5"/>
        <v>45</v>
      </c>
      <c r="I15" s="12" t="str">
        <f t="shared" si="6"/>
        <v>45</v>
      </c>
      <c r="J15" s="1">
        <v>8</v>
      </c>
      <c r="K15" s="3">
        <v>0.11666666666666665</v>
      </c>
      <c r="L15" s="1">
        <v>2013</v>
      </c>
      <c r="M15" s="1" t="s">
        <v>45</v>
      </c>
      <c r="N15" t="s">
        <v>85</v>
      </c>
    </row>
    <row r="16" spans="1:13" ht="12.75">
      <c r="A16" s="1" t="s">
        <v>88</v>
      </c>
      <c r="B16" s="1" t="s">
        <v>20</v>
      </c>
      <c r="C16" s="1" t="s">
        <v>21</v>
      </c>
      <c r="D16" s="10" t="s">
        <v>77</v>
      </c>
      <c r="E16" s="9" t="str">
        <f t="shared" si="3"/>
        <v>M45</v>
      </c>
      <c r="F16" s="2">
        <v>25665</v>
      </c>
      <c r="G16" s="11" t="str">
        <f t="shared" si="4"/>
        <v>1970</v>
      </c>
      <c r="H16" s="11">
        <f t="shared" si="5"/>
        <v>45</v>
      </c>
      <c r="I16" s="12" t="str">
        <f t="shared" si="6"/>
        <v>45</v>
      </c>
      <c r="J16" s="1">
        <v>13</v>
      </c>
      <c r="K16" s="3">
        <v>0.125</v>
      </c>
      <c r="L16" s="1">
        <v>2008</v>
      </c>
      <c r="M16" s="1" t="s">
        <v>83</v>
      </c>
    </row>
    <row r="17" spans="1:13" ht="12.75">
      <c r="A17" s="1" t="s">
        <v>89</v>
      </c>
      <c r="B17" s="1" t="s">
        <v>118</v>
      </c>
      <c r="C17" s="1" t="s">
        <v>119</v>
      </c>
      <c r="D17" s="10" t="s">
        <v>77</v>
      </c>
      <c r="E17" s="9" t="str">
        <f t="shared" si="3"/>
        <v>M45</v>
      </c>
      <c r="F17" s="2">
        <v>24110</v>
      </c>
      <c r="G17" s="11" t="str">
        <f t="shared" si="4"/>
        <v>1966</v>
      </c>
      <c r="H17" s="11">
        <f t="shared" si="5"/>
        <v>49</v>
      </c>
      <c r="I17" s="12" t="str">
        <f t="shared" si="6"/>
        <v>45</v>
      </c>
      <c r="J17" s="1">
        <v>15</v>
      </c>
      <c r="K17" s="3">
        <v>0.12638888888888888</v>
      </c>
      <c r="L17" s="1">
        <v>2014</v>
      </c>
      <c r="M17" s="1" t="s">
        <v>58</v>
      </c>
    </row>
    <row r="18" spans="1:13" ht="12.75">
      <c r="A18" s="1" t="s">
        <v>90</v>
      </c>
      <c r="B18" s="1" t="s">
        <v>33</v>
      </c>
      <c r="C18" s="1" t="s">
        <v>34</v>
      </c>
      <c r="D18" s="10" t="s">
        <v>77</v>
      </c>
      <c r="E18" s="9" t="str">
        <f t="shared" si="3"/>
        <v>M60</v>
      </c>
      <c r="F18" s="2">
        <v>20246</v>
      </c>
      <c r="G18" s="11" t="str">
        <f t="shared" si="4"/>
        <v>1955</v>
      </c>
      <c r="H18" s="11">
        <f t="shared" si="5"/>
        <v>60</v>
      </c>
      <c r="I18" s="12" t="str">
        <f t="shared" si="6"/>
        <v>60</v>
      </c>
      <c r="J18" s="1">
        <v>19</v>
      </c>
      <c r="K18" s="3">
        <v>0.13125</v>
      </c>
      <c r="L18" s="1">
        <v>2001</v>
      </c>
      <c r="M18" s="1" t="s">
        <v>58</v>
      </c>
    </row>
    <row r="19" spans="1:14" ht="12.75">
      <c r="A19" s="1" t="s">
        <v>91</v>
      </c>
      <c r="B19" s="1" t="s">
        <v>44</v>
      </c>
      <c r="C19" s="1" t="s">
        <v>38</v>
      </c>
      <c r="D19" s="10" t="s">
        <v>77</v>
      </c>
      <c r="E19" s="9" t="str">
        <f t="shared" si="3"/>
        <v>M50</v>
      </c>
      <c r="F19" s="2">
        <v>23510</v>
      </c>
      <c r="G19" s="11" t="str">
        <f t="shared" si="4"/>
        <v>1964</v>
      </c>
      <c r="H19" s="11">
        <f t="shared" si="5"/>
        <v>51</v>
      </c>
      <c r="I19" s="12" t="str">
        <f t="shared" si="6"/>
        <v>50</v>
      </c>
      <c r="J19" s="1"/>
      <c r="K19" s="3">
        <v>0.13125</v>
      </c>
      <c r="L19" s="1">
        <v>2003</v>
      </c>
      <c r="M19" s="1" t="s">
        <v>45</v>
      </c>
      <c r="N19" t="s">
        <v>85</v>
      </c>
    </row>
    <row r="20" spans="1:13" ht="12.75">
      <c r="A20" s="1" t="s">
        <v>92</v>
      </c>
      <c r="B20" s="1" t="s">
        <v>24</v>
      </c>
      <c r="C20" s="1" t="s">
        <v>25</v>
      </c>
      <c r="D20" s="10" t="s">
        <v>77</v>
      </c>
      <c r="E20" s="9" t="str">
        <f t="shared" si="3"/>
        <v>M55</v>
      </c>
      <c r="F20" s="2">
        <v>21542</v>
      </c>
      <c r="G20" s="11" t="str">
        <f t="shared" si="4"/>
        <v>1958</v>
      </c>
      <c r="H20" s="11">
        <f t="shared" si="5"/>
        <v>57</v>
      </c>
      <c r="I20" s="12" t="str">
        <f t="shared" si="6"/>
        <v>55</v>
      </c>
      <c r="J20" s="1">
        <v>13</v>
      </c>
      <c r="K20" s="3">
        <v>0.13125</v>
      </c>
      <c r="L20" s="1">
        <v>2003</v>
      </c>
      <c r="M20" s="1" t="s">
        <v>26</v>
      </c>
    </row>
    <row r="21" spans="1:14" ht="12.75">
      <c r="A21" s="1" t="s">
        <v>93</v>
      </c>
      <c r="B21" s="1" t="s">
        <v>49</v>
      </c>
      <c r="C21" s="1" t="s">
        <v>50</v>
      </c>
      <c r="D21" s="10" t="s">
        <v>77</v>
      </c>
      <c r="E21" s="9" t="str">
        <f t="shared" si="3"/>
        <v>M50</v>
      </c>
      <c r="F21" s="2">
        <v>24105</v>
      </c>
      <c r="G21" s="11" t="str">
        <f t="shared" si="4"/>
        <v>1965</v>
      </c>
      <c r="H21" s="11">
        <f t="shared" si="5"/>
        <v>50</v>
      </c>
      <c r="I21" s="12" t="str">
        <f t="shared" si="6"/>
        <v>50</v>
      </c>
      <c r="J21" s="1">
        <v>2</v>
      </c>
      <c r="K21" s="3">
        <v>0.13402777777777777</v>
      </c>
      <c r="L21" s="1">
        <v>2004</v>
      </c>
      <c r="M21" s="1" t="s">
        <v>45</v>
      </c>
      <c r="N21" t="s">
        <v>85</v>
      </c>
    </row>
    <row r="22" spans="1:13" ht="12.75">
      <c r="A22" s="1" t="s">
        <v>95</v>
      </c>
      <c r="B22" s="1" t="s">
        <v>56</v>
      </c>
      <c r="C22" s="1" t="s">
        <v>57</v>
      </c>
      <c r="D22" s="10" t="s">
        <v>77</v>
      </c>
      <c r="E22" s="9" t="str">
        <f t="shared" si="3"/>
        <v>M50</v>
      </c>
      <c r="F22" s="2">
        <v>22913</v>
      </c>
      <c r="G22" s="11" t="str">
        <f t="shared" si="4"/>
        <v>1962</v>
      </c>
      <c r="H22" s="11">
        <f t="shared" si="5"/>
        <v>53</v>
      </c>
      <c r="I22" s="12" t="str">
        <f t="shared" si="6"/>
        <v>50</v>
      </c>
      <c r="J22" s="1">
        <v>9</v>
      </c>
      <c r="K22" s="3">
        <v>0.13472222222222222</v>
      </c>
      <c r="L22" s="1">
        <v>2007</v>
      </c>
      <c r="M22" s="1" t="s">
        <v>26</v>
      </c>
    </row>
    <row r="23" spans="1:13" ht="12.75">
      <c r="A23" s="1" t="s">
        <v>96</v>
      </c>
      <c r="B23" s="1" t="s">
        <v>11</v>
      </c>
      <c r="C23" s="1" t="s">
        <v>10</v>
      </c>
      <c r="D23" s="10" t="s">
        <v>77</v>
      </c>
      <c r="E23" s="9" t="str">
        <f t="shared" si="3"/>
        <v>M60</v>
      </c>
      <c r="F23" s="2">
        <v>20045</v>
      </c>
      <c r="G23" s="11" t="str">
        <f t="shared" si="4"/>
        <v>1954</v>
      </c>
      <c r="H23" s="11">
        <f t="shared" si="5"/>
        <v>61</v>
      </c>
      <c r="I23" s="12" t="str">
        <f t="shared" si="6"/>
        <v>60</v>
      </c>
      <c r="J23" s="1">
        <v>7</v>
      </c>
      <c r="K23" s="3">
        <v>0.1375</v>
      </c>
      <c r="L23" s="1">
        <v>2007</v>
      </c>
      <c r="M23" s="1" t="s">
        <v>45</v>
      </c>
    </row>
    <row r="24" spans="1:13" ht="12.75">
      <c r="A24" s="1" t="s">
        <v>97</v>
      </c>
      <c r="B24" s="1" t="s">
        <v>4</v>
      </c>
      <c r="C24" s="1" t="s">
        <v>48</v>
      </c>
      <c r="D24" s="10" t="s">
        <v>77</v>
      </c>
      <c r="E24" s="9" t="str">
        <f t="shared" si="3"/>
        <v>M50</v>
      </c>
      <c r="F24" s="2">
        <v>23473</v>
      </c>
      <c r="G24" s="11" t="str">
        <f t="shared" si="4"/>
        <v>1964</v>
      </c>
      <c r="H24" s="11">
        <f t="shared" si="5"/>
        <v>51</v>
      </c>
      <c r="I24" s="12" t="str">
        <f t="shared" si="6"/>
        <v>50</v>
      </c>
      <c r="J24" s="1">
        <v>6</v>
      </c>
      <c r="K24" s="3">
        <v>0.13819444444444443</v>
      </c>
      <c r="L24" s="1">
        <v>2003</v>
      </c>
      <c r="M24" s="1" t="s">
        <v>45</v>
      </c>
    </row>
    <row r="25" spans="1:13" ht="12.75">
      <c r="A25" s="1" t="s">
        <v>98</v>
      </c>
      <c r="B25" s="1" t="s">
        <v>127</v>
      </c>
      <c r="C25" s="1" t="s">
        <v>128</v>
      </c>
      <c r="D25" s="10" t="s">
        <v>77</v>
      </c>
      <c r="E25" s="9" t="str">
        <f t="shared" si="3"/>
        <v>M30</v>
      </c>
      <c r="F25" s="2">
        <v>31269</v>
      </c>
      <c r="G25" s="11" t="str">
        <f t="shared" si="4"/>
        <v>1985</v>
      </c>
      <c r="H25" s="11">
        <f t="shared" si="5"/>
        <v>30</v>
      </c>
      <c r="I25" s="12" t="str">
        <f t="shared" si="6"/>
        <v>30</v>
      </c>
      <c r="J25" s="1">
        <v>2</v>
      </c>
      <c r="K25" s="3">
        <v>0.14027777777777778</v>
      </c>
      <c r="L25" s="1">
        <v>2014</v>
      </c>
      <c r="M25" s="1" t="s">
        <v>45</v>
      </c>
    </row>
    <row r="26" spans="1:13" ht="12.75">
      <c r="A26" s="1" t="s">
        <v>99</v>
      </c>
      <c r="B26" s="1" t="s">
        <v>51</v>
      </c>
      <c r="C26" s="1" t="s">
        <v>52</v>
      </c>
      <c r="D26" s="10" t="s">
        <v>77</v>
      </c>
      <c r="E26" s="9" t="str">
        <f t="shared" si="3"/>
        <v>M55</v>
      </c>
      <c r="F26" s="2">
        <v>20986</v>
      </c>
      <c r="G26" s="11" t="str">
        <f t="shared" si="4"/>
        <v>1957</v>
      </c>
      <c r="H26" s="11">
        <f t="shared" si="5"/>
        <v>58</v>
      </c>
      <c r="I26" s="12" t="str">
        <f t="shared" si="6"/>
        <v>55</v>
      </c>
      <c r="J26" s="1">
        <v>5</v>
      </c>
      <c r="K26" s="3">
        <v>0.14166666666666666</v>
      </c>
      <c r="L26" s="1">
        <v>2005</v>
      </c>
      <c r="M26" s="1" t="s">
        <v>45</v>
      </c>
    </row>
    <row r="27" spans="1:13" ht="12.75">
      <c r="A27" s="1" t="s">
        <v>100</v>
      </c>
      <c r="B27" s="1" t="s">
        <v>14</v>
      </c>
      <c r="C27" s="1" t="s">
        <v>15</v>
      </c>
      <c r="D27" s="10" t="s">
        <v>77</v>
      </c>
      <c r="E27" s="9" t="str">
        <f t="shared" si="3"/>
        <v>M50</v>
      </c>
      <c r="F27" s="2">
        <v>23197</v>
      </c>
      <c r="G27" s="11" t="str">
        <f t="shared" si="4"/>
        <v>1963</v>
      </c>
      <c r="H27" s="11">
        <f t="shared" si="5"/>
        <v>52</v>
      </c>
      <c r="I27" s="12" t="str">
        <f t="shared" si="6"/>
        <v>50</v>
      </c>
      <c r="J27" s="1">
        <v>8</v>
      </c>
      <c r="K27" s="3">
        <v>0.14375</v>
      </c>
      <c r="L27" s="1">
        <v>2005</v>
      </c>
      <c r="M27" s="1" t="s">
        <v>46</v>
      </c>
    </row>
    <row r="28" spans="1:13" ht="12.75">
      <c r="A28" s="1" t="s">
        <v>101</v>
      </c>
      <c r="B28" s="1" t="s">
        <v>7</v>
      </c>
      <c r="C28" s="1" t="s">
        <v>8</v>
      </c>
      <c r="D28" s="10" t="s">
        <v>77</v>
      </c>
      <c r="E28" s="9" t="str">
        <f t="shared" si="3"/>
        <v>M50</v>
      </c>
      <c r="F28" s="2">
        <v>22750</v>
      </c>
      <c r="G28" s="11" t="str">
        <f t="shared" si="4"/>
        <v>1962</v>
      </c>
      <c r="H28" s="11">
        <f t="shared" si="5"/>
        <v>53</v>
      </c>
      <c r="I28" s="12" t="str">
        <f t="shared" si="6"/>
        <v>50</v>
      </c>
      <c r="J28" s="1">
        <v>9</v>
      </c>
      <c r="K28" s="3">
        <v>0.14444444444444446</v>
      </c>
      <c r="L28" s="1">
        <v>2007</v>
      </c>
      <c r="M28" s="1" t="s">
        <v>45</v>
      </c>
    </row>
    <row r="29" spans="1:13" ht="12.75">
      <c r="A29" s="1" t="s">
        <v>102</v>
      </c>
      <c r="B29" s="1" t="s">
        <v>59</v>
      </c>
      <c r="C29" s="1" t="s">
        <v>60</v>
      </c>
      <c r="D29" s="10" t="s">
        <v>78</v>
      </c>
      <c r="E29" s="9" t="str">
        <f t="shared" si="3"/>
        <v>W40</v>
      </c>
      <c r="F29" s="2">
        <v>26280</v>
      </c>
      <c r="G29" s="11" t="str">
        <f t="shared" si="4"/>
        <v>1971</v>
      </c>
      <c r="H29" s="11">
        <f t="shared" si="5"/>
        <v>44</v>
      </c>
      <c r="I29" s="12" t="str">
        <f t="shared" si="6"/>
        <v>40</v>
      </c>
      <c r="J29" s="1">
        <v>2</v>
      </c>
      <c r="K29" s="3">
        <v>0.14583333333333334</v>
      </c>
      <c r="L29" s="1">
        <v>2006</v>
      </c>
      <c r="M29" s="1" t="s">
        <v>45</v>
      </c>
    </row>
    <row r="30" spans="1:13" ht="12.75">
      <c r="A30" s="1" t="s">
        <v>103</v>
      </c>
      <c r="B30" s="1" t="s">
        <v>22</v>
      </c>
      <c r="C30" s="1" t="s">
        <v>23</v>
      </c>
      <c r="D30" s="10" t="s">
        <v>77</v>
      </c>
      <c r="E30" s="9" t="str">
        <f t="shared" si="3"/>
        <v>M50</v>
      </c>
      <c r="F30" s="2">
        <v>22502</v>
      </c>
      <c r="G30" s="11" t="str">
        <f t="shared" si="4"/>
        <v>1961</v>
      </c>
      <c r="H30" s="11">
        <f t="shared" si="5"/>
        <v>54</v>
      </c>
      <c r="I30" s="12" t="str">
        <f t="shared" si="6"/>
        <v>50</v>
      </c>
      <c r="J30" s="1">
        <v>4</v>
      </c>
      <c r="K30" s="3">
        <v>0.14652777777777778</v>
      </c>
      <c r="L30" s="1">
        <v>2005</v>
      </c>
      <c r="M30" s="1" t="s">
        <v>46</v>
      </c>
    </row>
    <row r="31" spans="1:13" ht="12.75">
      <c r="A31" s="1" t="s">
        <v>104</v>
      </c>
      <c r="B31" s="1" t="s">
        <v>16</v>
      </c>
      <c r="C31" s="1" t="s">
        <v>17</v>
      </c>
      <c r="D31" s="10" t="s">
        <v>78</v>
      </c>
      <c r="E31" s="9" t="str">
        <f t="shared" si="3"/>
        <v>W45</v>
      </c>
      <c r="F31" s="2">
        <v>25031</v>
      </c>
      <c r="G31" s="11" t="str">
        <f t="shared" si="4"/>
        <v>1968</v>
      </c>
      <c r="H31" s="11">
        <f t="shared" si="5"/>
        <v>47</v>
      </c>
      <c r="I31" s="12" t="str">
        <f t="shared" si="6"/>
        <v>45</v>
      </c>
      <c r="J31" s="1">
        <v>7</v>
      </c>
      <c r="K31" s="3">
        <v>0.14930555555555555</v>
      </c>
      <c r="L31" s="1">
        <v>2007</v>
      </c>
      <c r="M31" s="1" t="s">
        <v>53</v>
      </c>
    </row>
    <row r="32" spans="1:13" ht="12.75">
      <c r="A32" s="1" t="s">
        <v>105</v>
      </c>
      <c r="B32" s="1" t="s">
        <v>124</v>
      </c>
      <c r="C32" s="1" t="s">
        <v>125</v>
      </c>
      <c r="D32" s="10" t="s">
        <v>78</v>
      </c>
      <c r="E32" s="9" t="str">
        <f t="shared" si="3"/>
        <v>W35</v>
      </c>
      <c r="F32" s="2">
        <v>27893</v>
      </c>
      <c r="G32" s="11" t="str">
        <f t="shared" si="4"/>
        <v>1976</v>
      </c>
      <c r="H32" s="11">
        <f t="shared" si="5"/>
        <v>39</v>
      </c>
      <c r="I32" s="12" t="str">
        <f t="shared" si="6"/>
        <v>35</v>
      </c>
      <c r="J32" s="1">
        <v>5</v>
      </c>
      <c r="K32" s="3">
        <v>0.15</v>
      </c>
      <c r="L32" s="1">
        <v>2013</v>
      </c>
      <c r="M32" s="1" t="s">
        <v>142</v>
      </c>
    </row>
    <row r="33" spans="1:13" ht="12.75">
      <c r="A33" s="1" t="s">
        <v>106</v>
      </c>
      <c r="B33" s="1" t="s">
        <v>12</v>
      </c>
      <c r="C33" s="1" t="s">
        <v>13</v>
      </c>
      <c r="D33" s="10" t="s">
        <v>77</v>
      </c>
      <c r="E33" s="9" t="str">
        <f t="shared" si="3"/>
        <v>M55</v>
      </c>
      <c r="F33" s="2">
        <v>21947</v>
      </c>
      <c r="G33" s="11" t="str">
        <f t="shared" si="4"/>
        <v>1960</v>
      </c>
      <c r="H33" s="11">
        <f t="shared" si="5"/>
        <v>55</v>
      </c>
      <c r="I33" s="12" t="str">
        <f t="shared" si="6"/>
        <v>55</v>
      </c>
      <c r="J33" s="1">
        <v>10</v>
      </c>
      <c r="K33" s="3">
        <v>0.15138888888888888</v>
      </c>
      <c r="L33" s="1">
        <v>2007</v>
      </c>
      <c r="M33" s="1" t="s">
        <v>68</v>
      </c>
    </row>
    <row r="34" spans="1:13" ht="12.75">
      <c r="A34" s="1" t="s">
        <v>107</v>
      </c>
      <c r="B34" s="1" t="s">
        <v>42</v>
      </c>
      <c r="C34" s="1" t="s">
        <v>43</v>
      </c>
      <c r="D34" s="10" t="s">
        <v>77</v>
      </c>
      <c r="E34" s="9" t="str">
        <f t="shared" si="3"/>
        <v>M40</v>
      </c>
      <c r="F34" s="2">
        <v>26666</v>
      </c>
      <c r="G34" s="11" t="str">
        <f t="shared" si="4"/>
        <v>1973</v>
      </c>
      <c r="H34" s="11">
        <f t="shared" si="5"/>
        <v>42</v>
      </c>
      <c r="I34" s="12" t="str">
        <f t="shared" si="6"/>
        <v>40</v>
      </c>
      <c r="J34" s="1">
        <v>1</v>
      </c>
      <c r="K34" s="3">
        <v>0.15277777777777776</v>
      </c>
      <c r="L34" s="1">
        <v>2002</v>
      </c>
      <c r="M34" s="1" t="s">
        <v>54</v>
      </c>
    </row>
    <row r="35" spans="1:13" ht="12.75">
      <c r="A35" s="1" t="s">
        <v>108</v>
      </c>
      <c r="B35" s="1" t="s">
        <v>35</v>
      </c>
      <c r="C35" s="1" t="s">
        <v>36</v>
      </c>
      <c r="D35" s="10" t="s">
        <v>77</v>
      </c>
      <c r="E35" s="9" t="str">
        <f t="shared" si="3"/>
        <v>M65</v>
      </c>
      <c r="F35" s="2">
        <v>18303</v>
      </c>
      <c r="G35" s="11" t="str">
        <f t="shared" si="4"/>
        <v>1950</v>
      </c>
      <c r="H35" s="11">
        <f t="shared" si="5"/>
        <v>65</v>
      </c>
      <c r="I35" s="12" t="str">
        <f t="shared" si="6"/>
        <v>65</v>
      </c>
      <c r="J35" s="1">
        <v>3</v>
      </c>
      <c r="K35" s="3">
        <v>0.15277777777777776</v>
      </c>
      <c r="L35" s="1">
        <v>2004</v>
      </c>
      <c r="M35" s="1" t="s">
        <v>53</v>
      </c>
    </row>
    <row r="36" spans="1:13" ht="12.75">
      <c r="A36" s="1" t="s">
        <v>109</v>
      </c>
      <c r="B36" s="1" t="s">
        <v>70</v>
      </c>
      <c r="C36" s="1" t="s">
        <v>71</v>
      </c>
      <c r="D36" s="10" t="s">
        <v>78</v>
      </c>
      <c r="E36" s="9" t="str">
        <f t="shared" si="3"/>
        <v>W40</v>
      </c>
      <c r="F36" s="2" t="s">
        <v>72</v>
      </c>
      <c r="G36" s="11">
        <v>1974</v>
      </c>
      <c r="H36" s="11">
        <f t="shared" si="5"/>
        <v>41</v>
      </c>
      <c r="I36" s="12" t="str">
        <f t="shared" si="6"/>
        <v>40</v>
      </c>
      <c r="J36" s="1"/>
      <c r="K36" s="3">
        <v>0.15416666666666667</v>
      </c>
      <c r="L36" s="1">
        <v>2007</v>
      </c>
      <c r="M36" s="1" t="s">
        <v>68</v>
      </c>
    </row>
    <row r="37" spans="1:14" ht="12.75">
      <c r="A37" s="1" t="s">
        <v>110</v>
      </c>
      <c r="B37" s="1" t="s">
        <v>4</v>
      </c>
      <c r="C37" s="1" t="s">
        <v>6</v>
      </c>
      <c r="D37" s="10" t="s">
        <v>77</v>
      </c>
      <c r="E37" s="9" t="str">
        <f t="shared" si="3"/>
        <v>M55</v>
      </c>
      <c r="F37" s="2">
        <v>22032</v>
      </c>
      <c r="G37" s="11" t="str">
        <f aca="true" t="shared" si="7" ref="G37:G42">TEXT(F37,"JJJJ")</f>
        <v>1960</v>
      </c>
      <c r="H37" s="11">
        <f t="shared" si="5"/>
        <v>55</v>
      </c>
      <c r="I37" s="12" t="str">
        <f t="shared" si="6"/>
        <v>55</v>
      </c>
      <c r="J37" s="1">
        <v>5</v>
      </c>
      <c r="K37" s="3">
        <v>0.15486111111111112</v>
      </c>
      <c r="L37" s="1">
        <v>2005</v>
      </c>
      <c r="M37" s="1" t="s">
        <v>46</v>
      </c>
      <c r="N37" t="s">
        <v>85</v>
      </c>
    </row>
    <row r="38" spans="1:13" ht="12.75">
      <c r="A38" s="1" t="s">
        <v>111</v>
      </c>
      <c r="B38" s="1" t="s">
        <v>18</v>
      </c>
      <c r="C38" s="1" t="s">
        <v>19</v>
      </c>
      <c r="D38" s="10" t="s">
        <v>77</v>
      </c>
      <c r="E38" s="9" t="str">
        <f t="shared" si="3"/>
        <v>M</v>
      </c>
      <c r="F38" s="2">
        <v>15725</v>
      </c>
      <c r="G38" s="11" t="str">
        <f t="shared" si="7"/>
        <v>1943</v>
      </c>
      <c r="H38" s="11">
        <f t="shared" si="5"/>
        <v>72</v>
      </c>
      <c r="I38" s="12">
        <f t="shared" si="6"/>
      </c>
      <c r="J38" s="1">
        <v>16</v>
      </c>
      <c r="K38" s="3">
        <v>0.15694444444444444</v>
      </c>
      <c r="L38" s="1">
        <v>2003</v>
      </c>
      <c r="M38" s="1" t="s">
        <v>46</v>
      </c>
    </row>
    <row r="39" spans="1:13" ht="12.75">
      <c r="A39" s="1" t="s">
        <v>112</v>
      </c>
      <c r="B39" s="1" t="s">
        <v>29</v>
      </c>
      <c r="C39" s="1" t="s">
        <v>30</v>
      </c>
      <c r="D39" s="10" t="s">
        <v>77</v>
      </c>
      <c r="E39" s="9" t="str">
        <f t="shared" si="3"/>
        <v>M50</v>
      </c>
      <c r="F39" s="2">
        <v>22425</v>
      </c>
      <c r="G39" s="11" t="str">
        <f t="shared" si="7"/>
        <v>1961</v>
      </c>
      <c r="H39" s="11">
        <f t="shared" si="5"/>
        <v>54</v>
      </c>
      <c r="I39" s="12" t="str">
        <f t="shared" si="6"/>
        <v>50</v>
      </c>
      <c r="J39" s="1">
        <v>6</v>
      </c>
      <c r="K39" s="3">
        <v>0.15972222222222224</v>
      </c>
      <c r="L39" s="1">
        <v>2003</v>
      </c>
      <c r="M39" s="1" t="s">
        <v>26</v>
      </c>
    </row>
    <row r="40" spans="1:13" ht="12.75">
      <c r="A40" s="1" t="s">
        <v>113</v>
      </c>
      <c r="B40" s="1" t="s">
        <v>4</v>
      </c>
      <c r="C40" s="1" t="s">
        <v>5</v>
      </c>
      <c r="D40" s="10" t="s">
        <v>78</v>
      </c>
      <c r="E40" s="9" t="str">
        <f t="shared" si="3"/>
        <v>W50</v>
      </c>
      <c r="F40" s="2">
        <v>23161</v>
      </c>
      <c r="G40" s="11" t="str">
        <f t="shared" si="7"/>
        <v>1963</v>
      </c>
      <c r="H40" s="11">
        <f t="shared" si="5"/>
        <v>52</v>
      </c>
      <c r="I40" s="12" t="str">
        <f t="shared" si="6"/>
        <v>50</v>
      </c>
      <c r="J40" s="1">
        <v>5</v>
      </c>
      <c r="K40" s="3">
        <v>0.16041666666666668</v>
      </c>
      <c r="L40" s="1">
        <v>2006</v>
      </c>
      <c r="M40" s="1" t="s">
        <v>45</v>
      </c>
    </row>
    <row r="41" spans="1:13" ht="12.75">
      <c r="A41" s="1" t="s">
        <v>114</v>
      </c>
      <c r="B41" s="1" t="s">
        <v>40</v>
      </c>
      <c r="C41" s="1" t="s">
        <v>41</v>
      </c>
      <c r="D41" s="10" t="s">
        <v>77</v>
      </c>
      <c r="E41" s="9" t="str">
        <f t="shared" si="3"/>
        <v>M60</v>
      </c>
      <c r="F41" s="2">
        <v>18936</v>
      </c>
      <c r="G41" s="11" t="str">
        <f t="shared" si="7"/>
        <v>1951</v>
      </c>
      <c r="H41" s="11">
        <f t="shared" si="5"/>
        <v>64</v>
      </c>
      <c r="I41" s="12" t="str">
        <f t="shared" si="6"/>
        <v>60</v>
      </c>
      <c r="J41" s="1">
        <v>4</v>
      </c>
      <c r="K41" s="3">
        <v>0.16180555555555556</v>
      </c>
      <c r="L41" s="1">
        <v>2003</v>
      </c>
      <c r="M41" s="1" t="s">
        <v>26</v>
      </c>
    </row>
    <row r="42" spans="1:13" ht="12.75">
      <c r="A42" s="1" t="s">
        <v>115</v>
      </c>
      <c r="B42" s="1" t="s">
        <v>80</v>
      </c>
      <c r="C42" s="1" t="s">
        <v>81</v>
      </c>
      <c r="D42" s="10" t="s">
        <v>78</v>
      </c>
      <c r="E42" s="9" t="str">
        <f t="shared" si="3"/>
        <v>W45</v>
      </c>
      <c r="F42" s="2">
        <v>25479</v>
      </c>
      <c r="G42" s="11" t="str">
        <f t="shared" si="7"/>
        <v>1969</v>
      </c>
      <c r="H42" s="11">
        <f t="shared" si="5"/>
        <v>46</v>
      </c>
      <c r="I42" s="12" t="str">
        <f t="shared" si="6"/>
        <v>45</v>
      </c>
      <c r="J42" s="1">
        <v>5</v>
      </c>
      <c r="K42" s="3">
        <v>0.1625</v>
      </c>
      <c r="L42" s="1">
        <v>2008</v>
      </c>
      <c r="M42" s="1" t="s">
        <v>83</v>
      </c>
    </row>
    <row r="43" spans="1:13" ht="12.75">
      <c r="A43" s="1" t="s">
        <v>116</v>
      </c>
      <c r="B43" s="1" t="s">
        <v>67</v>
      </c>
      <c r="C43" s="1" t="s">
        <v>25</v>
      </c>
      <c r="D43" s="10" t="s">
        <v>77</v>
      </c>
      <c r="E43" s="9" t="str">
        <f t="shared" si="3"/>
        <v>M55</v>
      </c>
      <c r="F43" s="2">
        <v>21358</v>
      </c>
      <c r="G43" s="11">
        <v>1958</v>
      </c>
      <c r="H43" s="11">
        <f t="shared" si="5"/>
        <v>57</v>
      </c>
      <c r="I43" s="12" t="str">
        <f t="shared" si="6"/>
        <v>55</v>
      </c>
      <c r="J43" s="1">
        <v>2</v>
      </c>
      <c r="K43" s="3">
        <v>0.1638888888888889</v>
      </c>
      <c r="L43" s="1">
        <v>2006</v>
      </c>
      <c r="M43" s="1" t="s">
        <v>69</v>
      </c>
    </row>
    <row r="44" spans="1:13" ht="12.75">
      <c r="A44" s="1" t="s">
        <v>117</v>
      </c>
      <c r="B44" s="1" t="s">
        <v>9</v>
      </c>
      <c r="C44" s="1" t="s">
        <v>10</v>
      </c>
      <c r="D44" s="10" t="s">
        <v>77</v>
      </c>
      <c r="E44" s="9" t="str">
        <f t="shared" si="3"/>
        <v>M50</v>
      </c>
      <c r="F44" s="2">
        <v>22723</v>
      </c>
      <c r="G44" s="11" t="str">
        <f>TEXT(F44,"JJJJ")</f>
        <v>1962</v>
      </c>
      <c r="H44" s="11">
        <f t="shared" si="5"/>
        <v>53</v>
      </c>
      <c r="I44" s="12" t="str">
        <f t="shared" si="6"/>
        <v>50</v>
      </c>
      <c r="J44" s="1">
        <v>3</v>
      </c>
      <c r="K44" s="3">
        <v>0.16597222222222222</v>
      </c>
      <c r="L44" s="1">
        <v>2009</v>
      </c>
      <c r="M44" s="1" t="s">
        <v>45</v>
      </c>
    </row>
    <row r="45" spans="1:13" ht="12.75">
      <c r="A45" s="1" t="s">
        <v>120</v>
      </c>
      <c r="B45" s="1" t="s">
        <v>37</v>
      </c>
      <c r="C45" s="1" t="s">
        <v>38</v>
      </c>
      <c r="D45" s="10" t="s">
        <v>77</v>
      </c>
      <c r="E45" s="9" t="str">
        <f t="shared" si="3"/>
        <v>M45</v>
      </c>
      <c r="F45" s="1">
        <v>1967</v>
      </c>
      <c r="G45" s="11">
        <v>1967</v>
      </c>
      <c r="H45" s="11">
        <f t="shared" si="5"/>
        <v>48</v>
      </c>
      <c r="I45" s="12" t="str">
        <f t="shared" si="6"/>
        <v>45</v>
      </c>
      <c r="J45" s="5" t="s">
        <v>66</v>
      </c>
      <c r="K45" s="3">
        <v>0.16666666666666666</v>
      </c>
      <c r="L45" s="1">
        <v>2008</v>
      </c>
      <c r="M45" s="1" t="s">
        <v>46</v>
      </c>
    </row>
    <row r="46" spans="1:13" ht="12.75">
      <c r="A46" s="1" t="s">
        <v>126</v>
      </c>
      <c r="B46" s="1" t="s">
        <v>121</v>
      </c>
      <c r="C46" s="1" t="s">
        <v>122</v>
      </c>
      <c r="D46" s="10" t="s">
        <v>77</v>
      </c>
      <c r="E46" s="9" t="str">
        <f t="shared" si="3"/>
        <v>M50</v>
      </c>
      <c r="F46" s="1">
        <v>1963</v>
      </c>
      <c r="G46" s="11">
        <v>1963</v>
      </c>
      <c r="H46" s="11">
        <f t="shared" si="5"/>
        <v>52</v>
      </c>
      <c r="I46" s="12" t="str">
        <f t="shared" si="6"/>
        <v>50</v>
      </c>
      <c r="J46" s="1" t="s">
        <v>123</v>
      </c>
      <c r="K46" s="3">
        <v>0.1673611111111111</v>
      </c>
      <c r="L46" s="1">
        <v>2009</v>
      </c>
      <c r="M46" s="1" t="s">
        <v>142</v>
      </c>
    </row>
    <row r="47" spans="1:13" ht="12.75">
      <c r="A47" s="1" t="s">
        <v>131</v>
      </c>
      <c r="B47" s="1" t="s">
        <v>118</v>
      </c>
      <c r="C47" s="1" t="s">
        <v>81</v>
      </c>
      <c r="D47" s="10" t="s">
        <v>78</v>
      </c>
      <c r="E47" s="9" t="str">
        <f t="shared" si="3"/>
        <v>W50</v>
      </c>
      <c r="F47" s="2">
        <v>23319</v>
      </c>
      <c r="G47" s="11" t="str">
        <f>TEXT(F47,"JJJJ")</f>
        <v>1963</v>
      </c>
      <c r="H47" s="11">
        <f t="shared" si="5"/>
        <v>52</v>
      </c>
      <c r="I47" s="12" t="str">
        <f t="shared" si="6"/>
        <v>50</v>
      </c>
      <c r="J47" s="1">
        <v>2</v>
      </c>
      <c r="K47" s="3">
        <v>0.16874999999999998</v>
      </c>
      <c r="L47" s="1">
        <v>2014</v>
      </c>
      <c r="M47" s="1" t="s">
        <v>45</v>
      </c>
    </row>
    <row r="48" spans="1:13" ht="12.75">
      <c r="A48" s="1" t="s">
        <v>150</v>
      </c>
      <c r="B48" s="1" t="s">
        <v>61</v>
      </c>
      <c r="C48" s="1" t="s">
        <v>62</v>
      </c>
      <c r="D48" s="10" t="s">
        <v>77</v>
      </c>
      <c r="E48" s="9" t="str">
        <f t="shared" si="3"/>
        <v>M40</v>
      </c>
      <c r="F48" s="2">
        <v>26817</v>
      </c>
      <c r="G48" s="11" t="str">
        <f>TEXT(F48,"JJJJ")</f>
        <v>1973</v>
      </c>
      <c r="H48" s="11">
        <f t="shared" si="5"/>
        <v>42</v>
      </c>
      <c r="I48" s="12" t="str">
        <f t="shared" si="6"/>
        <v>40</v>
      </c>
      <c r="J48" s="1">
        <v>2</v>
      </c>
      <c r="K48" s="3">
        <v>0.17152777777777775</v>
      </c>
      <c r="L48" s="1">
        <v>2006</v>
      </c>
      <c r="M48" s="1" t="s">
        <v>45</v>
      </c>
    </row>
    <row r="49" spans="1:13" ht="12.75">
      <c r="A49" s="1" t="s">
        <v>151</v>
      </c>
      <c r="B49" s="1" t="s">
        <v>146</v>
      </c>
      <c r="C49" s="1" t="s">
        <v>147</v>
      </c>
      <c r="D49" s="10" t="s">
        <v>77</v>
      </c>
      <c r="E49" s="9" t="str">
        <f t="shared" si="3"/>
        <v>M30</v>
      </c>
      <c r="F49" s="2" t="s">
        <v>148</v>
      </c>
      <c r="G49" s="11">
        <v>1983</v>
      </c>
      <c r="H49" s="11">
        <f t="shared" si="5"/>
        <v>32</v>
      </c>
      <c r="I49" s="12" t="str">
        <f t="shared" si="6"/>
        <v>30</v>
      </c>
      <c r="J49" s="1">
        <v>2</v>
      </c>
      <c r="K49" s="3">
        <v>0.17916666666666667</v>
      </c>
      <c r="L49" s="1">
        <v>2014</v>
      </c>
      <c r="M49" s="1" t="s">
        <v>149</v>
      </c>
    </row>
    <row r="50" spans="1:13" ht="12.75">
      <c r="A50" s="1" t="s">
        <v>152</v>
      </c>
      <c r="B50" s="1" t="s">
        <v>63</v>
      </c>
      <c r="C50" s="1" t="s">
        <v>64</v>
      </c>
      <c r="D50" s="10" t="s">
        <v>77</v>
      </c>
      <c r="E50" s="9" t="str">
        <f t="shared" si="3"/>
        <v>M</v>
      </c>
      <c r="F50" s="1"/>
      <c r="G50" s="11" t="str">
        <f>TEXT(F50,"JJJJ")</f>
        <v>1900</v>
      </c>
      <c r="H50" s="11">
        <f t="shared" si="5"/>
        <v>115</v>
      </c>
      <c r="I50" s="12">
        <f t="shared" si="6"/>
      </c>
      <c r="J50" s="1">
        <v>1</v>
      </c>
      <c r="K50" s="1" t="s">
        <v>65</v>
      </c>
      <c r="L50" s="1">
        <v>2000</v>
      </c>
      <c r="M50" s="1" t="s">
        <v>39</v>
      </c>
    </row>
    <row r="51" spans="2:10" ht="12.75">
      <c r="B51" s="15" t="s">
        <v>84</v>
      </c>
      <c r="J51">
        <f>SUM(J14:J50)</f>
        <v>209</v>
      </c>
    </row>
  </sheetData>
  <sheetProtection/>
  <conditionalFormatting sqref="E47:E65536 E1:E29 E31:E40 E42:E45">
    <cfRule type="containsText" priority="7" dxfId="0" operator="containsText" stopIfTrue="1" text="W">
      <formula>NOT(ISERROR(SEARCH("W",E1)))</formula>
    </cfRule>
    <cfRule type="colorScale" priority="8" dxfId="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30">
    <cfRule type="containsText" priority="5" dxfId="0" operator="containsText" stopIfTrue="1" text="W">
      <formula>NOT(ISERROR(SEARCH("W",E30)))</formula>
    </cfRule>
    <cfRule type="colorScale" priority="6" dxfId="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46">
    <cfRule type="containsText" priority="3" dxfId="0" operator="containsText" stopIfTrue="1" text="W">
      <formula>NOT(ISERROR(SEARCH("W",E46)))</formula>
    </cfRule>
    <cfRule type="colorScale" priority="4" dxfId="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41">
    <cfRule type="containsText" priority="1" dxfId="0" operator="containsText" stopIfTrue="1" text="W">
      <formula>NOT(ISERROR(SEARCH("W",E41)))</formula>
    </cfRule>
    <cfRule type="colorScale" priority="2" dxfId="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gridLines="1"/>
  <pageMargins left="0.787401575" right="0.787401575" top="0.984251969" bottom="0.984251969" header="0.4921259845" footer="0.4921259845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3.57421875" style="0" customWidth="1"/>
    <col min="2" max="2" width="12.421875" style="0" customWidth="1"/>
    <col min="3" max="3" width="9.7109375" style="0" customWidth="1"/>
    <col min="4" max="4" width="5.7109375" style="6" customWidth="1"/>
    <col min="5" max="5" width="7.8515625" style="6" customWidth="1"/>
    <col min="6" max="6" width="10.140625" style="0" customWidth="1"/>
    <col min="7" max="8" width="6.8515625" style="6" hidden="1" customWidth="1"/>
    <col min="9" max="9" width="9.140625" style="6" hidden="1" customWidth="1"/>
    <col min="10" max="10" width="6.7109375" style="0" customWidth="1"/>
    <col min="11" max="11" width="7.8515625" style="0" customWidth="1"/>
    <col min="12" max="12" width="7.7109375" style="0" customWidth="1"/>
    <col min="13" max="13" width="11.140625" style="0" customWidth="1"/>
    <col min="14" max="16" width="14.00390625" style="0" customWidth="1"/>
  </cols>
  <sheetData>
    <row r="1" spans="1:10" ht="12.75">
      <c r="A1" t="s">
        <v>132</v>
      </c>
      <c r="G1" s="6" t="s">
        <v>82</v>
      </c>
      <c r="H1" s="14">
        <f ca="1">TODAY()</f>
        <v>42036</v>
      </c>
      <c r="I1" s="6" t="str">
        <f>TEXT(H1,"JJJJ")</f>
        <v>2015</v>
      </c>
      <c r="J1" t="s">
        <v>85</v>
      </c>
    </row>
    <row r="2" spans="1:16" ht="12.75">
      <c r="A2" s="16" t="s">
        <v>85</v>
      </c>
      <c r="B2" s="16"/>
      <c r="N2" s="16" t="s">
        <v>137</v>
      </c>
      <c r="O2" s="16"/>
      <c r="P2" s="16"/>
    </row>
    <row r="3" spans="1:16" ht="28.5" customHeight="1">
      <c r="A3" s="4" t="s">
        <v>133</v>
      </c>
      <c r="B3" s="4" t="s">
        <v>0</v>
      </c>
      <c r="C3" s="4" t="s">
        <v>1</v>
      </c>
      <c r="D3" s="13" t="s">
        <v>76</v>
      </c>
      <c r="E3" s="7" t="s">
        <v>73</v>
      </c>
      <c r="F3" s="4" t="s">
        <v>55</v>
      </c>
      <c r="G3" s="7" t="s">
        <v>74</v>
      </c>
      <c r="H3" s="8" t="str">
        <f>TEXT(H1,"JJJJ")</f>
        <v>2015</v>
      </c>
      <c r="I3" s="7" t="s">
        <v>75</v>
      </c>
      <c r="J3" s="13" t="s">
        <v>2</v>
      </c>
      <c r="K3" s="4" t="s">
        <v>3</v>
      </c>
      <c r="L3" s="4" t="s">
        <v>27</v>
      </c>
      <c r="M3" s="4" t="s">
        <v>28</v>
      </c>
      <c r="N3" s="17" t="s">
        <v>134</v>
      </c>
      <c r="O3" s="17" t="s">
        <v>135</v>
      </c>
      <c r="P3" s="17" t="s">
        <v>136</v>
      </c>
    </row>
    <row r="4" spans="1:16" ht="12.75">
      <c r="A4" s="1" t="s">
        <v>86</v>
      </c>
      <c r="B4" s="1" t="s">
        <v>31</v>
      </c>
      <c r="C4" s="1" t="s">
        <v>32</v>
      </c>
      <c r="D4" s="10" t="s">
        <v>77</v>
      </c>
      <c r="E4" s="9" t="str">
        <f>CONCATENATE(D4,I4)</f>
        <v>M50</v>
      </c>
      <c r="F4" s="2">
        <v>22648</v>
      </c>
      <c r="G4" s="11" t="str">
        <f aca="true" t="shared" si="0" ref="G4:G14">TEXT(F4,"JJJJ")</f>
        <v>1962</v>
      </c>
      <c r="H4" s="11">
        <f aca="true" t="shared" si="1" ref="H4:H14">H$3-G4</f>
        <v>53</v>
      </c>
      <c r="I4" s="12" t="str">
        <f aca="true" t="shared" si="2" ref="I4:I14">IF(AND(H4&gt;=50,H4&lt;55),"50",IF(AND(H4&gt;=45,H4&lt;50),"45",IF(AND(H4&gt;=40,H4&lt;45),"40",IF(AND(H4&gt;=35,H4&lt;40),"35",IF(AND(H4&gt;=30,H4&lt;35),"30",IF(AND(H4&gt;=25,H4&lt;30),"25",IF(AND(H4&gt;=20,H4&lt;25),"20","")))))))&amp;IF(AND(H4&gt;="17",H4&lt;20),"18",)&amp;IF(AND(H4&gt;=65,H4&lt;70),"65",)&amp;IF(AND(H4&gt;=60,H4&lt;65),"60",)&amp;IF(AND(H4&gt;=55,H4&lt;60),"55",)&amp;IF(AND(H4&gt;=17,H4&lt;20),"18",)</f>
        <v>50</v>
      </c>
      <c r="J4" s="1" t="s">
        <v>85</v>
      </c>
      <c r="K4" s="3" t="s">
        <v>85</v>
      </c>
      <c r="L4" s="3" t="s">
        <v>85</v>
      </c>
      <c r="M4" s="3" t="s">
        <v>85</v>
      </c>
      <c r="N4" s="3" t="s">
        <v>85</v>
      </c>
      <c r="O4" s="3" t="s">
        <v>85</v>
      </c>
      <c r="P4" s="3" t="s">
        <v>85</v>
      </c>
    </row>
    <row r="5" spans="1:16" ht="12.75">
      <c r="A5" s="1" t="s">
        <v>87</v>
      </c>
      <c r="B5" s="1" t="s">
        <v>20</v>
      </c>
      <c r="C5" s="1" t="s">
        <v>21</v>
      </c>
      <c r="D5" s="10" t="s">
        <v>77</v>
      </c>
      <c r="E5" s="9" t="str">
        <f>CONCATENATE(D5,I5)</f>
        <v>M45</v>
      </c>
      <c r="F5" s="2">
        <v>25665</v>
      </c>
      <c r="G5" s="11" t="str">
        <f t="shared" si="0"/>
        <v>1970</v>
      </c>
      <c r="H5" s="11">
        <f t="shared" si="1"/>
        <v>45</v>
      </c>
      <c r="I5" s="12" t="str">
        <f t="shared" si="2"/>
        <v>45</v>
      </c>
      <c r="J5" s="1" t="s">
        <v>85</v>
      </c>
      <c r="K5" s="3" t="s">
        <v>85</v>
      </c>
      <c r="L5" s="3" t="s">
        <v>85</v>
      </c>
      <c r="M5" s="3" t="s">
        <v>85</v>
      </c>
      <c r="N5" s="3" t="s">
        <v>85</v>
      </c>
      <c r="O5" s="3" t="s">
        <v>85</v>
      </c>
      <c r="P5" s="3" t="s">
        <v>85</v>
      </c>
    </row>
    <row r="6" spans="1:16" ht="12.75">
      <c r="A6" s="1" t="s">
        <v>88</v>
      </c>
      <c r="B6" s="1" t="s">
        <v>44</v>
      </c>
      <c r="C6" s="1" t="s">
        <v>38</v>
      </c>
      <c r="D6" s="10" t="s">
        <v>77</v>
      </c>
      <c r="E6" s="9" t="str">
        <f aca="true" t="shared" si="3" ref="E6:E14">CONCATENATE(D6,I6)</f>
        <v>M50</v>
      </c>
      <c r="F6" s="2">
        <v>23510</v>
      </c>
      <c r="G6" s="11" t="str">
        <f t="shared" si="0"/>
        <v>1964</v>
      </c>
      <c r="H6" s="11">
        <f t="shared" si="1"/>
        <v>51</v>
      </c>
      <c r="I6" s="12" t="str">
        <f t="shared" si="2"/>
        <v>50</v>
      </c>
      <c r="J6" s="1" t="s">
        <v>85</v>
      </c>
      <c r="K6" s="3" t="s">
        <v>85</v>
      </c>
      <c r="L6" s="3" t="s">
        <v>85</v>
      </c>
      <c r="M6" s="3" t="s">
        <v>85</v>
      </c>
      <c r="N6" s="3" t="s">
        <v>85</v>
      </c>
      <c r="O6" s="3" t="s">
        <v>85</v>
      </c>
      <c r="P6" s="3" t="s">
        <v>85</v>
      </c>
    </row>
    <row r="7" spans="1:16" ht="12.75">
      <c r="A7" s="1" t="s">
        <v>89</v>
      </c>
      <c r="B7" s="1" t="s">
        <v>24</v>
      </c>
      <c r="C7" s="1" t="s">
        <v>25</v>
      </c>
      <c r="D7" s="10" t="s">
        <v>77</v>
      </c>
      <c r="E7" s="9" t="str">
        <f t="shared" si="3"/>
        <v>M55</v>
      </c>
      <c r="F7" s="2">
        <v>21542</v>
      </c>
      <c r="G7" s="11" t="str">
        <f t="shared" si="0"/>
        <v>1958</v>
      </c>
      <c r="H7" s="11">
        <f t="shared" si="1"/>
        <v>57</v>
      </c>
      <c r="I7" s="12" t="str">
        <f t="shared" si="2"/>
        <v>55</v>
      </c>
      <c r="J7" s="1">
        <v>9</v>
      </c>
      <c r="K7" s="3">
        <v>0.4152777777777778</v>
      </c>
      <c r="L7" s="1">
        <v>2009</v>
      </c>
      <c r="M7" s="1" t="s">
        <v>83</v>
      </c>
      <c r="N7" s="3">
        <v>0.042361111111111106</v>
      </c>
      <c r="O7" s="3">
        <v>0.20902777777777778</v>
      </c>
      <c r="P7" s="3">
        <v>0.15</v>
      </c>
    </row>
    <row r="8" spans="1:16" ht="12.75">
      <c r="A8" s="1" t="s">
        <v>90</v>
      </c>
      <c r="B8" s="1" t="s">
        <v>56</v>
      </c>
      <c r="C8" s="1" t="s">
        <v>57</v>
      </c>
      <c r="D8" s="10" t="s">
        <v>77</v>
      </c>
      <c r="E8" s="9" t="str">
        <f t="shared" si="3"/>
        <v>M50</v>
      </c>
      <c r="F8" s="2">
        <v>22913</v>
      </c>
      <c r="G8" s="11" t="str">
        <f t="shared" si="0"/>
        <v>1962</v>
      </c>
      <c r="H8" s="11">
        <f t="shared" si="1"/>
        <v>53</v>
      </c>
      <c r="I8" s="12" t="str">
        <f t="shared" si="2"/>
        <v>50</v>
      </c>
      <c r="J8" s="1" t="s">
        <v>85</v>
      </c>
      <c r="K8" s="3" t="s">
        <v>85</v>
      </c>
      <c r="L8" s="3" t="s">
        <v>85</v>
      </c>
      <c r="M8" s="3" t="s">
        <v>85</v>
      </c>
      <c r="N8" s="3" t="s">
        <v>85</v>
      </c>
      <c r="O8" s="3" t="s">
        <v>85</v>
      </c>
      <c r="P8" s="3" t="s">
        <v>85</v>
      </c>
    </row>
    <row r="9" spans="1:16" ht="12.75">
      <c r="A9" s="1" t="s">
        <v>91</v>
      </c>
      <c r="B9" s="1" t="s">
        <v>11</v>
      </c>
      <c r="C9" s="1" t="s">
        <v>10</v>
      </c>
      <c r="D9" s="10" t="s">
        <v>77</v>
      </c>
      <c r="E9" s="9" t="str">
        <f t="shared" si="3"/>
        <v>M60</v>
      </c>
      <c r="F9" s="2">
        <v>20045</v>
      </c>
      <c r="G9" s="11" t="str">
        <f t="shared" si="0"/>
        <v>1954</v>
      </c>
      <c r="H9" s="11">
        <f t="shared" si="1"/>
        <v>61</v>
      </c>
      <c r="I9" s="12" t="str">
        <f t="shared" si="2"/>
        <v>60</v>
      </c>
      <c r="J9" s="1" t="s">
        <v>85</v>
      </c>
      <c r="K9" s="3" t="s">
        <v>85</v>
      </c>
      <c r="L9" s="3" t="s">
        <v>85</v>
      </c>
      <c r="M9" s="3" t="s">
        <v>85</v>
      </c>
      <c r="N9" s="3" t="s">
        <v>85</v>
      </c>
      <c r="O9" s="3" t="s">
        <v>85</v>
      </c>
      <c r="P9" s="3" t="s">
        <v>85</v>
      </c>
    </row>
    <row r="10" spans="1:16" ht="12.75">
      <c r="A10" s="1" t="s">
        <v>92</v>
      </c>
      <c r="B10" s="1" t="s">
        <v>4</v>
      </c>
      <c r="C10" s="1" t="s">
        <v>48</v>
      </c>
      <c r="D10" s="10" t="s">
        <v>77</v>
      </c>
      <c r="E10" s="9" t="str">
        <f t="shared" si="3"/>
        <v>M50</v>
      </c>
      <c r="F10" s="2">
        <v>23473</v>
      </c>
      <c r="G10" s="11" t="str">
        <f t="shared" si="0"/>
        <v>1964</v>
      </c>
      <c r="H10" s="11">
        <f t="shared" si="1"/>
        <v>51</v>
      </c>
      <c r="I10" s="12" t="str">
        <f t="shared" si="2"/>
        <v>50</v>
      </c>
      <c r="J10" s="1" t="s">
        <v>85</v>
      </c>
      <c r="K10" s="3" t="s">
        <v>85</v>
      </c>
      <c r="L10" s="3" t="s">
        <v>85</v>
      </c>
      <c r="M10" s="3" t="s">
        <v>85</v>
      </c>
      <c r="N10" s="3" t="s">
        <v>85</v>
      </c>
      <c r="O10" s="3" t="s">
        <v>85</v>
      </c>
      <c r="P10" s="3" t="s">
        <v>85</v>
      </c>
    </row>
    <row r="11" spans="1:16" ht="12.75">
      <c r="A11" s="1" t="s">
        <v>93</v>
      </c>
      <c r="B11" s="1" t="s">
        <v>127</v>
      </c>
      <c r="C11" s="1" t="s">
        <v>128</v>
      </c>
      <c r="D11" s="10" t="s">
        <v>77</v>
      </c>
      <c r="E11" s="9" t="s">
        <v>129</v>
      </c>
      <c r="F11" s="2" t="s">
        <v>130</v>
      </c>
      <c r="G11" s="11"/>
      <c r="H11" s="11"/>
      <c r="I11" s="12"/>
      <c r="J11" s="1" t="s">
        <v>85</v>
      </c>
      <c r="K11" s="3" t="s">
        <v>85</v>
      </c>
      <c r="L11" s="3" t="s">
        <v>85</v>
      </c>
      <c r="M11" s="3" t="s">
        <v>85</v>
      </c>
      <c r="N11" s="3" t="s">
        <v>85</v>
      </c>
      <c r="O11" s="3" t="s">
        <v>85</v>
      </c>
      <c r="P11" s="3" t="s">
        <v>85</v>
      </c>
    </row>
    <row r="12" spans="1:16" ht="12.75">
      <c r="A12" s="1" t="s">
        <v>95</v>
      </c>
      <c r="B12" s="1" t="s">
        <v>139</v>
      </c>
      <c r="C12" s="1" t="s">
        <v>140</v>
      </c>
      <c r="D12" s="10" t="s">
        <v>78</v>
      </c>
      <c r="E12" s="9"/>
      <c r="F12" s="2"/>
      <c r="G12" s="11"/>
      <c r="H12" s="11"/>
      <c r="I12" s="12"/>
      <c r="J12" s="1"/>
      <c r="K12" s="3"/>
      <c r="L12" s="3"/>
      <c r="M12" s="3"/>
      <c r="N12" s="3"/>
      <c r="O12" s="3"/>
      <c r="P12" s="3"/>
    </row>
    <row r="13" spans="1:16" ht="12.75">
      <c r="A13" s="1" t="s">
        <v>96</v>
      </c>
      <c r="B13" s="1" t="s">
        <v>141</v>
      </c>
      <c r="C13" s="1" t="s">
        <v>138</v>
      </c>
      <c r="D13" s="10" t="s">
        <v>78</v>
      </c>
      <c r="E13" s="9"/>
      <c r="F13" s="2"/>
      <c r="G13" s="11"/>
      <c r="H13" s="11"/>
      <c r="I13" s="12"/>
      <c r="J13" s="1"/>
      <c r="K13" s="3"/>
      <c r="L13" s="3"/>
      <c r="M13" s="3"/>
      <c r="N13" s="3"/>
      <c r="O13" s="3"/>
      <c r="P13" s="3"/>
    </row>
    <row r="14" spans="1:16" ht="12.75">
      <c r="A14" s="1" t="s">
        <v>97</v>
      </c>
      <c r="B14" s="1" t="s">
        <v>16</v>
      </c>
      <c r="C14" s="1" t="s">
        <v>17</v>
      </c>
      <c r="D14" s="10" t="s">
        <v>78</v>
      </c>
      <c r="E14" s="9" t="str">
        <f t="shared" si="3"/>
        <v>W45</v>
      </c>
      <c r="F14" s="2">
        <v>25031</v>
      </c>
      <c r="G14" s="11" t="str">
        <f t="shared" si="0"/>
        <v>1968</v>
      </c>
      <c r="H14" s="11">
        <f t="shared" si="1"/>
        <v>47</v>
      </c>
      <c r="I14" s="12" t="str">
        <f t="shared" si="2"/>
        <v>45</v>
      </c>
      <c r="J14" s="1" t="s">
        <v>85</v>
      </c>
      <c r="K14" s="3" t="s">
        <v>85</v>
      </c>
      <c r="L14" s="3" t="s">
        <v>85</v>
      </c>
      <c r="M14" s="3" t="s">
        <v>85</v>
      </c>
      <c r="N14" s="3" t="s">
        <v>85</v>
      </c>
      <c r="O14" s="3" t="s">
        <v>85</v>
      </c>
      <c r="P14" s="3" t="s">
        <v>85</v>
      </c>
    </row>
    <row r="15" spans="2:10" ht="12.75">
      <c r="B15" s="15" t="s">
        <v>84</v>
      </c>
      <c r="J15">
        <f>SUM(J4:J14)</f>
        <v>9</v>
      </c>
    </row>
  </sheetData>
  <sheetProtection/>
  <conditionalFormatting sqref="E1:E65536">
    <cfRule type="containsText" priority="1" dxfId="0" operator="containsText" stopIfTrue="1" text="W">
      <formula>NOT(ISERROR(SEARCH("W",E1)))</formula>
    </cfRule>
    <cfRule type="colorScale" priority="2" dxfId="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gridLines="1"/>
  <pageMargins left="0.787401575" right="0.787401575" top="0.984251969" bottom="0.984251969" header="0.4921259845" footer="0.492125984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Cherry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StockG</dc:creator>
  <cp:keywords/>
  <dc:description/>
  <cp:lastModifiedBy>GS</cp:lastModifiedBy>
  <cp:lastPrinted>2015-01-05T19:25:01Z</cp:lastPrinted>
  <dcterms:created xsi:type="dcterms:W3CDTF">2005-09-16T06:01:25Z</dcterms:created>
  <dcterms:modified xsi:type="dcterms:W3CDTF">2015-02-01T16:36:00Z</dcterms:modified>
  <cp:category/>
  <cp:version/>
  <cp:contentType/>
  <cp:contentStatus/>
</cp:coreProperties>
</file>